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DieseArbeitsmappe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T:\SIII-A-9\ESF+\02. Abrechnung\10. FLC HB und CL\03 Handbuch Restkostenpauschale\Version 6 - in Bearbeitung\"/>
    </mc:Choice>
  </mc:AlternateContent>
  <xr:revisionPtr revIDLastSave="0" documentId="13_ncr:1_{9F98A20A-1A40-43DB-BEF6-C261A59E46C8}" xr6:coauthVersionLast="47" xr6:coauthVersionMax="47" xr10:uidLastSave="{00000000-0000-0000-0000-000000000000}"/>
  <bookViews>
    <workbookView xWindow="3075" yWindow="3075" windowWidth="21600" windowHeight="12585" xr2:uid="{00000000-000D-0000-FFFF-FFFF00000000}"/>
  </bookViews>
  <sheets>
    <sheet name="Berechnung PK (100%)" sheetId="1" r:id="rId1"/>
  </sheets>
  <definedNames>
    <definedName name="_xlnm.Print_Area" localSheetId="0">'Berechnung PK (100%)'!$A$1:$P$69</definedName>
    <definedName name="Z_189FCEBB_41C7_4E6F_90F0_BB5E1D4B5BFE_.wvu.PrintArea" localSheetId="0" hidden="1">'Berechnung PK (100%)'!$A$1:$P$69</definedName>
    <definedName name="Z_D0C73CFD_52E9_40C2_BFB4_0463F0D2AB48_.wvu.PrintArea" localSheetId="0" hidden="1">'Berechnung PK (100%)'!$A$1:$H$72</definedName>
  </definedNames>
  <calcPr calcId="191029"/>
  <customWorkbookViews>
    <customWorkbookView name="Haring - Persönliche Ansicht" guid="{189FCEBB-41C7-4E6F-90F0-BB5E1D4B5BFE}" mergeInterval="0" personalView="1" maximized="1" xWindow="1" yWindow="1" windowWidth="1916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M31" i="1" l="1"/>
  <c r="O14" i="1" l="1"/>
  <c r="O19" i="1" l="1"/>
  <c r="O18" i="1"/>
  <c r="O45" i="1" l="1"/>
  <c r="K36" i="1"/>
  <c r="K32" i="1"/>
  <c r="K28" i="1"/>
  <c r="O26" i="1" l="1"/>
  <c r="F66" i="1" l="1"/>
  <c r="K21" i="1" s="1"/>
  <c r="F52" i="1"/>
  <c r="K20" i="1" s="1"/>
  <c r="O20" i="1" s="1"/>
  <c r="H48" i="1"/>
  <c r="H43" i="1"/>
  <c r="H42" i="1"/>
  <c r="O35" i="1"/>
  <c r="O16" i="1"/>
  <c r="O24" i="1" l="1"/>
  <c r="K22" i="1"/>
  <c r="K39" i="1" s="1"/>
  <c r="O25" i="1" l="1"/>
  <c r="O22" i="1"/>
  <c r="O30" i="1" l="1"/>
  <c r="O31" i="1"/>
  <c r="O34" i="1"/>
  <c r="O36" i="1" s="1"/>
  <c r="O27" i="1"/>
  <c r="O28" i="1" s="1"/>
  <c r="O32" i="1" l="1"/>
  <c r="O39" i="1" s="1"/>
  <c r="O4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Schriefl-Horvath, Katja</author>
    <author>Haring</author>
  </authors>
  <commentList>
    <comment ref="K1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Achtung:</t>
        </r>
        <r>
          <rPr>
            <sz val="9"/>
            <color indexed="81"/>
            <rFont val="Tahoma"/>
            <family val="2"/>
          </rPr>
          <t xml:space="preserve">
Wenn in Ausnahmefällen förderfähig bitte unter sonstige Bezugsbestandteile mit Projektrelevanz eintragen! --&gt; </t>
        </r>
        <r>
          <rPr>
            <b/>
            <sz val="9"/>
            <color indexed="81"/>
            <rFont val="Tahoma"/>
            <family val="2"/>
          </rPr>
          <t>Pauschale ist nie förderfähig</t>
        </r>
      </text>
    </comment>
    <comment ref="O18" authorId="1" shapeId="0" xr:uid="{00000000-0006-0000-0000-000002000000}">
      <text>
        <r>
          <rPr>
            <sz val="9"/>
            <color indexed="81"/>
            <rFont val="Tahoma"/>
            <family val="2"/>
          </rPr>
          <t>bereinigt um die nicht förderfähigen Bezugsbestandteile</t>
        </r>
      </text>
    </comment>
    <comment ref="O19" authorId="1" shapeId="0" xr:uid="{00000000-0006-0000-0000-000003000000}">
      <text>
        <r>
          <rPr>
            <sz val="9"/>
            <color indexed="81"/>
            <rFont val="Tahoma"/>
            <family val="2"/>
          </rPr>
          <t>bereinigt um die nicht förderfähigen Bezugsbestandteile</t>
        </r>
      </text>
    </comment>
    <comment ref="M24" authorId="0" shapeId="0" xr:uid="{00000000-0006-0000-0000-000004000000}">
      <text>
        <r>
          <rPr>
            <b/>
            <sz val="11"/>
            <color indexed="81"/>
            <rFont val="Tahoma"/>
            <family val="2"/>
          </rPr>
          <t>Achtung:</t>
        </r>
        <r>
          <rPr>
            <sz val="11"/>
            <color indexed="81"/>
            <rFont val="Tahoma"/>
            <family val="2"/>
          </rPr>
          <t xml:space="preserve">
Es sind die jeweils anwendbaren Prozentsätze anzugeben!</t>
        </r>
      </text>
    </comment>
    <comment ref="E3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Achtung:</t>
        </r>
        <r>
          <rPr>
            <sz val="9"/>
            <color indexed="81"/>
            <rFont val="Tahoma"/>
            <family val="2"/>
          </rPr>
          <t xml:space="preserve">
Bitte Bundesland auswählen</t>
        </r>
      </text>
    </comment>
    <comment ref="O4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Achtung:</t>
        </r>
        <r>
          <rPr>
            <sz val="9"/>
            <color indexed="81"/>
            <rFont val="Tahoma"/>
            <family val="2"/>
          </rPr>
          <t xml:space="preserve"> Nur bei Aufrollung von unterjährigen Abrechnungen!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<sst xmlns="http://schemas.openxmlformats.org/spreadsheetml/2006/main" count="71" uniqueCount="61">
  <si>
    <t>Berechnung projektbezogener Personalkosten</t>
  </si>
  <si>
    <t>Arbeitsstunden 100 %</t>
  </si>
  <si>
    <t>Projektidentifkation:</t>
  </si>
  <si>
    <t>111 - Musterprojekt</t>
  </si>
  <si>
    <t>Name:</t>
  </si>
  <si>
    <t>Mara Musterfrau</t>
  </si>
  <si>
    <t>Funktion:</t>
  </si>
  <si>
    <t>Schlüsselkraft</t>
  </si>
  <si>
    <t>Abrechnungszeitraum:</t>
  </si>
  <si>
    <t>Kosten lt. (Jahres-) Lohnkonto</t>
  </si>
  <si>
    <t>eingereichte Kosten</t>
  </si>
  <si>
    <t>Gehalt lt. Kollektivvertrag</t>
  </si>
  <si>
    <t>+ Sachbezug</t>
  </si>
  <si>
    <t>+ Mehr- bzw. Überzahlung</t>
  </si>
  <si>
    <t>+ Mehr- bzw. Überstunden/Pauschale</t>
  </si>
  <si>
    <t>+ Urlaubszuschuss</t>
  </si>
  <si>
    <t>+ sonstige Bezugsbestandteile  - förderfähig</t>
  </si>
  <si>
    <t>+ sonstige Bezugsbestandteile  - nicht förderfähig</t>
  </si>
  <si>
    <t>=   Brutto ohne SB</t>
  </si>
  <si>
    <t>Sozial-versicherung</t>
  </si>
  <si>
    <t>DG-Anteil lfd.</t>
  </si>
  <si>
    <t>DG-Anteil SZ</t>
  </si>
  <si>
    <t>Auflösungsabgabe</t>
  </si>
  <si>
    <t>Mitarbeitervorsorge</t>
  </si>
  <si>
    <t>=   Summe SV</t>
  </si>
  <si>
    <t>Finanzamt</t>
  </si>
  <si>
    <t>Dienstgeberbeitrag (DB)</t>
  </si>
  <si>
    <t>Dienstgeberzuschlag (DZ); Bundesland:</t>
  </si>
  <si>
    <t>W</t>
  </si>
  <si>
    <t>=   Summe FA</t>
  </si>
  <si>
    <t>Gemeinde / Magistrat</t>
  </si>
  <si>
    <t>Kommunalsteuer</t>
  </si>
  <si>
    <t>U-Bahnsteuer</t>
  </si>
  <si>
    <t>=   Summe Gemeinde</t>
  </si>
  <si>
    <t>Summe Personalkosten:</t>
  </si>
  <si>
    <t>sonstige Bezugsbestandteile mit Projektrelevanz (zB Leitungszulage)</t>
  </si>
  <si>
    <t>1.</t>
  </si>
  <si>
    <t>Leitungszulage</t>
  </si>
  <si>
    <t>2.</t>
  </si>
  <si>
    <t>PC-Zulage</t>
  </si>
  <si>
    <t>3.</t>
  </si>
  <si>
    <t>4.</t>
  </si>
  <si>
    <t>5.</t>
  </si>
  <si>
    <t>6.</t>
  </si>
  <si>
    <t>7.</t>
  </si>
  <si>
    <t>8.</t>
  </si>
  <si>
    <t>9.</t>
  </si>
  <si>
    <t>10.</t>
  </si>
  <si>
    <t>sonstige Bezugsbestandteile ohne Projektrelevanz (zB Prämien)</t>
  </si>
  <si>
    <t>Prämie</t>
  </si>
  <si>
    <t>Abfertigung</t>
  </si>
  <si>
    <t>Die sachliche und rechnerische Richtigkeit wird bestätigt:</t>
  </si>
  <si>
    <t>Projektleitung</t>
  </si>
  <si>
    <t>Unterschrift und Datum</t>
  </si>
  <si>
    <t>01.01.2021-31.12.2021</t>
  </si>
  <si>
    <r>
      <t xml:space="preserve">(für MitarbeiterInnen, die </t>
    </r>
    <r>
      <rPr>
        <u/>
        <sz val="11"/>
        <rFont val="Montserrat Light"/>
      </rPr>
      <t>ausschließlich</t>
    </r>
    <r>
      <rPr>
        <sz val="11"/>
        <rFont val="Montserrat Light"/>
      </rPr>
      <t xml:space="preserve"> im Projekt arbeiten)</t>
    </r>
  </si>
  <si>
    <r>
      <t xml:space="preserve">Die </t>
    </r>
    <r>
      <rPr>
        <i/>
        <u/>
        <sz val="11"/>
        <rFont val="Montserrat Light"/>
      </rPr>
      <t>gelb markierten Felder</t>
    </r>
    <r>
      <rPr>
        <i/>
        <sz val="11"/>
        <rFont val="Montserrat Light"/>
      </rPr>
      <t xml:space="preserve"> sind vom Förderwerber auszufüllen. (bei Bedarf auch türkis markierte Felder)</t>
    </r>
  </si>
  <si>
    <r>
      <rPr>
        <u/>
        <sz val="11"/>
        <rFont val="Montserrat Light"/>
      </rPr>
      <t>Brutto</t>
    </r>
    <r>
      <rPr>
        <sz val="11"/>
        <rFont val="Montserrat Light"/>
      </rPr>
      <t>bezug</t>
    </r>
  </si>
  <si>
    <t xml:space="preserve"> </t>
  </si>
  <si>
    <t>(Differenz zw. Gehalt lt KV und Gehalt lt Jahreslohnkonto)</t>
  </si>
  <si>
    <t>+ Weihnachtremuneration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</si>
</sst>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 Narrow"/>
    </font>
    <font>
      <sz val="10"/>
      <name val="Arial Narrow"/>
      <family val="2"/>
    </font>
    <font>
      <sz val="9"/>
      <color indexed="81"/>
      <name val="Tahoma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b/>
      <sz val="9"/>
      <color indexed="81"/>
      <name val="Tahoma"/>
      <family val="2"/>
    </font>
    <font>
      <sz val="11"/>
      <name val="Montserrat Light"/>
    </font>
    <font>
      <sz val="18"/>
      <name val="Montserrat Light"/>
    </font>
    <font>
      <sz val="10"/>
      <name val="Montserrat Light"/>
    </font>
    <font>
      <u/>
      <sz val="11"/>
      <name val="Montserrat Light"/>
    </font>
    <font>
      <b/>
      <sz val="11"/>
      <color theme="9" tint="-0.249977111117893"/>
      <name val="Montserrat Light"/>
    </font>
    <font>
      <i/>
      <sz val="11"/>
      <name val="Montserrat Light"/>
    </font>
    <font>
      <i/>
      <u/>
      <sz val="11"/>
      <name val="Montserrat Light"/>
    </font>
    <font>
      <b/>
      <sz val="14"/>
      <name val="Montserrat Light"/>
    </font>
    <font>
      <b/>
      <sz val="12"/>
      <name val="Montserrat Light"/>
    </font>
    <font>
      <b/>
      <sz val="11"/>
      <name val="Montserrat Light"/>
    </font>
    <font>
      <b/>
      <sz val="18"/>
      <color rgb="FF0080C8"/>
      <name val="Montserrat Light"/>
    </font>
    <font>
      <b/>
      <sz val="11"/>
      <color rgb="FFF7A600"/>
      <name val="Montserrat Light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6">
    <xf numFmtId="0" fontId="0" fillId="0" borderId="0" xfId="0"/>
    <xf numFmtId="49" fontId="6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8" fillId="0" borderId="0" xfId="0" applyFont="1"/>
    <xf numFmtId="49" fontId="6" fillId="0" borderId="0" xfId="0" applyNumberFormat="1" applyFont="1" applyAlignment="1" applyProtection="1">
      <alignment vertical="center"/>
      <protection locked="0"/>
    </xf>
    <xf numFmtId="49" fontId="10" fillId="0" borderId="0" xfId="0" applyNumberFormat="1" applyFont="1" applyAlignment="1" applyProtection="1">
      <alignment vertical="top"/>
      <protection locked="0"/>
    </xf>
    <xf numFmtId="49" fontId="11" fillId="0" borderId="0" xfId="0" applyNumberFormat="1" applyFont="1" applyAlignment="1" applyProtection="1">
      <alignment vertical="center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49" fontId="13" fillId="0" borderId="1" xfId="0" applyNumberFormat="1" applyFont="1" applyBorder="1" applyAlignment="1" applyProtection="1">
      <alignment horizontal="left" vertical="center"/>
      <protection locked="0"/>
    </xf>
    <xf numFmtId="49" fontId="13" fillId="0" borderId="42" xfId="0" applyNumberFormat="1" applyFont="1" applyBorder="1" applyAlignment="1" applyProtection="1">
      <alignment horizontal="left" vertical="center"/>
      <protection locked="0"/>
    </xf>
    <xf numFmtId="49" fontId="13" fillId="0" borderId="4" xfId="0" applyNumberFormat="1" applyFont="1" applyBorder="1" applyAlignment="1" applyProtection="1">
      <alignment horizontal="left" vertical="center"/>
      <protection locked="0"/>
    </xf>
    <xf numFmtId="49" fontId="13" fillId="0" borderId="0" xfId="0" applyNumberFormat="1" applyFont="1" applyAlignment="1" applyProtection="1">
      <alignment horizontal="left" vertical="center"/>
      <protection locked="0"/>
    </xf>
    <xf numFmtId="49" fontId="13" fillId="0" borderId="5" xfId="0" applyNumberFormat="1" applyFont="1" applyBorder="1" applyAlignment="1" applyProtection="1">
      <alignment horizontal="left" vertical="center"/>
      <protection locked="0"/>
    </xf>
    <xf numFmtId="49" fontId="13" fillId="0" borderId="0" xfId="0" applyNumberFormat="1" applyFont="1" applyAlignment="1" applyProtection="1">
      <alignment horizontal="center"/>
      <protection locked="0"/>
    </xf>
    <xf numFmtId="49" fontId="14" fillId="0" borderId="0" xfId="0" applyNumberFormat="1" applyFont="1" applyAlignment="1" applyProtection="1">
      <alignment horizontal="center"/>
      <protection locked="0"/>
    </xf>
    <xf numFmtId="49" fontId="14" fillId="0" borderId="0" xfId="0" applyNumberFormat="1" applyFont="1" applyProtection="1">
      <protection locked="0"/>
    </xf>
    <xf numFmtId="49" fontId="14" fillId="0" borderId="0" xfId="0" applyNumberFormat="1" applyFont="1" applyAlignment="1" applyProtection="1">
      <alignment horizontal="right"/>
      <protection locked="0"/>
    </xf>
    <xf numFmtId="49" fontId="13" fillId="0" borderId="0" xfId="0" applyNumberFormat="1" applyFont="1" applyAlignment="1" applyProtection="1">
      <alignment horizontal="right" vertical="center"/>
      <protection locked="0"/>
    </xf>
    <xf numFmtId="49" fontId="6" fillId="0" borderId="0" xfId="0" applyNumberFormat="1" applyFont="1" applyAlignment="1" applyProtection="1">
      <alignment horizontal="center"/>
      <protection locked="0"/>
    </xf>
    <xf numFmtId="49" fontId="6" fillId="0" borderId="10" xfId="0" applyNumberFormat="1" applyFont="1" applyBorder="1" applyAlignment="1" applyProtection="1">
      <alignment vertical="center"/>
      <protection locked="0"/>
    </xf>
    <xf numFmtId="4" fontId="6" fillId="0" borderId="2" xfId="0" applyNumberFormat="1" applyFont="1" applyBorder="1" applyProtection="1">
      <protection locked="0"/>
    </xf>
    <xf numFmtId="4" fontId="6" fillId="2" borderId="11" xfId="0" applyNumberFormat="1" applyFont="1" applyFill="1" applyBorder="1" applyProtection="1">
      <protection locked="0"/>
    </xf>
    <xf numFmtId="4" fontId="6" fillId="0" borderId="0" xfId="0" applyNumberFormat="1" applyFont="1" applyProtection="1">
      <protection locked="0"/>
    </xf>
    <xf numFmtId="4" fontId="6" fillId="0" borderId="12" xfId="0" applyNumberFormat="1" applyFont="1" applyBorder="1" applyProtection="1">
      <protection hidden="1"/>
    </xf>
    <xf numFmtId="49" fontId="6" fillId="0" borderId="14" xfId="0" applyNumberFormat="1" applyFont="1" applyBorder="1" applyAlignment="1" applyProtection="1">
      <alignment vertical="center"/>
      <protection locked="0"/>
    </xf>
    <xf numFmtId="4" fontId="6" fillId="0" borderId="15" xfId="0" applyNumberFormat="1" applyFont="1" applyBorder="1" applyProtection="1">
      <protection locked="0"/>
    </xf>
    <xf numFmtId="4" fontId="6" fillId="2" borderId="16" xfId="0" applyNumberFormat="1" applyFont="1" applyFill="1" applyBorder="1" applyProtection="1">
      <protection locked="0"/>
    </xf>
    <xf numFmtId="4" fontId="6" fillId="0" borderId="17" xfId="0" applyNumberFormat="1" applyFont="1" applyBorder="1" applyProtection="1">
      <protection hidden="1"/>
    </xf>
    <xf numFmtId="49" fontId="6" fillId="0" borderId="18" xfId="0" applyNumberFormat="1" applyFont="1" applyBorder="1" applyAlignment="1" applyProtection="1">
      <alignment vertical="center"/>
      <protection locked="0"/>
    </xf>
    <xf numFmtId="4" fontId="6" fillId="0" borderId="19" xfId="0" applyNumberFormat="1" applyFont="1" applyBorder="1" applyProtection="1">
      <protection locked="0"/>
    </xf>
    <xf numFmtId="4" fontId="6" fillId="2" borderId="20" xfId="0" applyNumberFormat="1" applyFont="1" applyFill="1" applyBorder="1" applyProtection="1">
      <protection locked="0"/>
    </xf>
    <xf numFmtId="49" fontId="6" fillId="0" borderId="22" xfId="0" applyNumberFormat="1" applyFont="1" applyBorder="1" applyAlignment="1" applyProtection="1">
      <alignment vertical="center"/>
      <protection locked="0"/>
    </xf>
    <xf numFmtId="4" fontId="6" fillId="0" borderId="23" xfId="0" applyNumberFormat="1" applyFont="1" applyBorder="1" applyProtection="1">
      <protection locked="0"/>
    </xf>
    <xf numFmtId="4" fontId="6" fillId="2" borderId="24" xfId="0" applyNumberFormat="1" applyFont="1" applyFill="1" applyBorder="1" applyProtection="1">
      <protection locked="0"/>
    </xf>
    <xf numFmtId="4" fontId="6" fillId="0" borderId="24" xfId="0" applyNumberFormat="1" applyFont="1" applyBorder="1" applyProtection="1">
      <protection hidden="1"/>
    </xf>
    <xf numFmtId="4" fontId="6" fillId="0" borderId="25" xfId="0" applyNumberFormat="1" applyFont="1" applyBorder="1" applyProtection="1">
      <protection hidden="1"/>
    </xf>
    <xf numFmtId="4" fontId="6" fillId="0" borderId="20" xfId="0" applyNumberFormat="1" applyFont="1" applyBorder="1" applyProtection="1">
      <protection hidden="1"/>
    </xf>
    <xf numFmtId="4" fontId="6" fillId="0" borderId="21" xfId="0" applyNumberFormat="1" applyFont="1" applyBorder="1" applyProtection="1">
      <protection hidden="1"/>
    </xf>
    <xf numFmtId="49" fontId="15" fillId="0" borderId="5" xfId="0" applyNumberFormat="1" applyFont="1" applyBorder="1" applyAlignment="1" applyProtection="1">
      <alignment vertical="center"/>
      <protection locked="0"/>
    </xf>
    <xf numFmtId="4" fontId="15" fillId="0" borderId="7" xfId="0" applyNumberFormat="1" applyFont="1" applyBorder="1" applyProtection="1">
      <protection locked="0"/>
    </xf>
    <xf numFmtId="4" fontId="15" fillId="0" borderId="27" xfId="0" applyNumberFormat="1" applyFont="1" applyBorder="1" applyProtection="1">
      <protection hidden="1"/>
    </xf>
    <xf numFmtId="4" fontId="15" fillId="0" borderId="0" xfId="0" applyNumberFormat="1" applyFont="1" applyProtection="1">
      <protection locked="0"/>
    </xf>
    <xf numFmtId="4" fontId="15" fillId="3" borderId="28" xfId="0" applyNumberFormat="1" applyFont="1" applyFill="1" applyBorder="1" applyProtection="1">
      <protection hidden="1"/>
    </xf>
    <xf numFmtId="49" fontId="6" fillId="0" borderId="0" xfId="0" applyNumberFormat="1" applyFont="1"/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9" xfId="0" applyNumberFormat="1" applyFont="1" applyBorder="1" applyAlignment="1" applyProtection="1">
      <alignment vertical="center"/>
      <protection locked="0"/>
    </xf>
    <xf numFmtId="4" fontId="15" fillId="0" borderId="29" xfId="0" applyNumberFormat="1" applyFont="1" applyBorder="1" applyProtection="1">
      <protection locked="0"/>
    </xf>
    <xf numFmtId="4" fontId="6" fillId="2" borderId="30" xfId="0" applyNumberFormat="1" applyFont="1" applyFill="1" applyBorder="1" applyAlignment="1" applyProtection="1">
      <alignment vertical="center"/>
      <protection locked="0"/>
    </xf>
    <xf numFmtId="4" fontId="6" fillId="0" borderId="31" xfId="0" applyNumberFormat="1" applyFont="1" applyBorder="1" applyProtection="1">
      <protection locked="0"/>
    </xf>
    <xf numFmtId="10" fontId="6" fillId="2" borderId="0" xfId="1" applyNumberFormat="1" applyFont="1" applyFill="1" applyBorder="1" applyAlignment="1" applyProtection="1">
      <alignment horizontal="right" vertical="center"/>
      <protection locked="0"/>
    </xf>
    <xf numFmtId="10" fontId="6" fillId="0" borderId="0" xfId="1" applyNumberFormat="1" applyFont="1" applyBorder="1" applyAlignment="1" applyProtection="1">
      <alignment horizontal="right"/>
      <protection locked="0"/>
    </xf>
    <xf numFmtId="4" fontId="6" fillId="0" borderId="32" xfId="0" applyNumberFormat="1" applyFont="1" applyBorder="1" applyAlignment="1" applyProtection="1">
      <alignment vertical="center"/>
      <protection hidden="1"/>
    </xf>
    <xf numFmtId="4" fontId="6" fillId="2" borderId="20" xfId="0" applyNumberFormat="1" applyFont="1" applyFill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  <protection hidden="1"/>
    </xf>
    <xf numFmtId="4" fontId="6" fillId="2" borderId="24" xfId="0" applyNumberFormat="1" applyFont="1" applyFill="1" applyBorder="1" applyAlignment="1" applyProtection="1">
      <alignment vertical="center"/>
      <protection locked="0"/>
    </xf>
    <xf numFmtId="10" fontId="6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25" xfId="0" applyNumberFormat="1" applyFont="1" applyBorder="1" applyAlignment="1" applyProtection="1">
      <alignment vertical="center"/>
      <protection hidden="1"/>
    </xf>
    <xf numFmtId="49" fontId="6" fillId="0" borderId="33" xfId="0" applyNumberFormat="1" applyFont="1" applyBorder="1" applyAlignment="1" applyProtection="1">
      <alignment vertical="center"/>
      <protection locked="0"/>
    </xf>
    <xf numFmtId="4" fontId="6" fillId="2" borderId="34" xfId="0" applyNumberFormat="1" applyFont="1" applyFill="1" applyBorder="1" applyAlignment="1" applyProtection="1">
      <alignment horizontal="right"/>
      <protection locked="0"/>
    </xf>
    <xf numFmtId="4" fontId="6" fillId="0" borderId="31" xfId="0" applyNumberFormat="1" applyFont="1" applyBorder="1" applyAlignment="1" applyProtection="1">
      <alignment horizontal="right"/>
      <protection locked="0"/>
    </xf>
    <xf numFmtId="4" fontId="6" fillId="0" borderId="35" xfId="0" applyNumberFormat="1" applyFont="1" applyBorder="1" applyAlignment="1" applyProtection="1">
      <alignment horizontal="right" vertical="center"/>
      <protection hidden="1"/>
    </xf>
    <xf numFmtId="4" fontId="15" fillId="0" borderId="0" xfId="0" applyNumberFormat="1" applyFont="1" applyAlignment="1" applyProtection="1">
      <alignment vertical="center"/>
      <protection locked="0"/>
    </xf>
    <xf numFmtId="49" fontId="6" fillId="0" borderId="0" xfId="0" applyNumberFormat="1" applyFont="1" applyAlignment="1" applyProtection="1">
      <alignment wrapText="1"/>
      <protection locked="0"/>
    </xf>
    <xf numFmtId="4" fontId="6" fillId="0" borderId="12" xfId="0" applyNumberFormat="1" applyFont="1" applyBorder="1" applyAlignment="1" applyProtection="1">
      <alignment vertical="center"/>
      <protection hidden="1"/>
    </xf>
    <xf numFmtId="4" fontId="15" fillId="2" borderId="19" xfId="0" applyNumberFormat="1" applyFont="1" applyFill="1" applyBorder="1" applyAlignment="1" applyProtection="1">
      <alignment horizontal="center"/>
      <protection locked="0"/>
    </xf>
    <xf numFmtId="4" fontId="6" fillId="2" borderId="34" xfId="0" applyNumberFormat="1" applyFont="1" applyFill="1" applyBorder="1" applyProtection="1">
      <protection locked="0"/>
    </xf>
    <xf numFmtId="49" fontId="6" fillId="4" borderId="0" xfId="0" applyNumberFormat="1" applyFont="1" applyFill="1" applyAlignment="1" applyProtection="1">
      <alignment horizontal="center" vertical="center" wrapText="1"/>
      <protection locked="0"/>
    </xf>
    <xf numFmtId="49" fontId="15" fillId="4" borderId="0" xfId="0" applyNumberFormat="1" applyFont="1" applyFill="1" applyAlignment="1" applyProtection="1">
      <alignment vertical="center"/>
      <protection locked="0"/>
    </xf>
    <xf numFmtId="4" fontId="15" fillId="4" borderId="0" xfId="0" applyNumberFormat="1" applyFont="1" applyFill="1" applyProtection="1">
      <protection locked="0"/>
    </xf>
    <xf numFmtId="49" fontId="6" fillId="4" borderId="0" xfId="0" applyNumberFormat="1" applyFont="1" applyFill="1" applyProtection="1">
      <protection locked="0"/>
    </xf>
    <xf numFmtId="49" fontId="15" fillId="3" borderId="5" xfId="0" applyNumberFormat="1" applyFont="1" applyFill="1" applyBorder="1" applyProtection="1">
      <protection locked="0"/>
    </xf>
    <xf numFmtId="49" fontId="15" fillId="3" borderId="7" xfId="0" applyNumberFormat="1" applyFont="1" applyFill="1" applyBorder="1" applyProtection="1">
      <protection locked="0"/>
    </xf>
    <xf numFmtId="4" fontId="15" fillId="3" borderId="7" xfId="0" applyNumberFormat="1" applyFont="1" applyFill="1" applyBorder="1" applyProtection="1">
      <protection locked="0"/>
    </xf>
    <xf numFmtId="4" fontId="15" fillId="3" borderId="44" xfId="0" applyNumberFormat="1" applyFont="1" applyFill="1" applyBorder="1" applyProtection="1">
      <protection hidden="1"/>
    </xf>
    <xf numFmtId="4" fontId="15" fillId="3" borderId="27" xfId="0" applyNumberFormat="1" applyFont="1" applyFill="1" applyBorder="1" applyProtection="1">
      <protection hidden="1"/>
    </xf>
    <xf numFmtId="49" fontId="15" fillId="0" borderId="0" xfId="0" applyNumberFormat="1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right"/>
      <protection locked="0"/>
    </xf>
    <xf numFmtId="4" fontId="6" fillId="2" borderId="12" xfId="0" applyNumberFormat="1" applyFont="1" applyFill="1" applyBorder="1" applyProtection="1">
      <protection locked="0"/>
    </xf>
    <xf numFmtId="0" fontId="15" fillId="0" borderId="0" xfId="0" applyFont="1" applyAlignment="1" applyProtection="1">
      <alignment horizontal="left"/>
      <protection locked="0"/>
    </xf>
    <xf numFmtId="4" fontId="6" fillId="2" borderId="21" xfId="0" applyNumberFormat="1" applyFont="1" applyFill="1" applyBorder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4" fontId="6" fillId="2" borderId="35" xfId="0" applyNumberFormat="1" applyFont="1" applyFill="1" applyBorder="1" applyProtection="1">
      <protection locked="0"/>
    </xf>
    <xf numFmtId="4" fontId="15" fillId="0" borderId="28" xfId="0" applyNumberFormat="1" applyFont="1" applyBorder="1" applyProtection="1">
      <protection hidden="1"/>
    </xf>
    <xf numFmtId="4" fontId="15" fillId="5" borderId="28" xfId="0" applyNumberFormat="1" applyFont="1" applyFill="1" applyBorder="1" applyProtection="1">
      <protection hidden="1"/>
    </xf>
    <xf numFmtId="49" fontId="6" fillId="0" borderId="15" xfId="0" applyNumberFormat="1" applyFont="1" applyBorder="1" applyProtection="1">
      <protection locked="0"/>
    </xf>
    <xf numFmtId="49" fontId="6" fillId="0" borderId="0" xfId="0" applyNumberFormat="1" applyFont="1" applyAlignment="1" applyProtection="1">
      <alignment horizontal="left"/>
      <protection locked="0"/>
    </xf>
    <xf numFmtId="4" fontId="6" fillId="6" borderId="21" xfId="0" applyNumberFormat="1" applyFont="1" applyFill="1" applyBorder="1" applyProtection="1">
      <protection hidden="1"/>
    </xf>
    <xf numFmtId="4" fontId="6" fillId="0" borderId="15" xfId="0" applyNumberFormat="1" applyFont="1" applyBorder="1" applyAlignment="1" applyProtection="1">
      <alignment vertical="center"/>
      <protection locked="0"/>
    </xf>
    <xf numFmtId="49" fontId="6" fillId="0" borderId="15" xfId="0" applyNumberFormat="1" applyFont="1" applyBorder="1" applyAlignment="1" applyProtection="1">
      <alignment horizontal="center"/>
      <protection locked="0"/>
    </xf>
    <xf numFmtId="49" fontId="6" fillId="0" borderId="23" xfId="0" applyNumberFormat="1" applyFont="1" applyBorder="1" applyAlignment="1" applyProtection="1">
      <alignment horizontal="center"/>
      <protection locked="0"/>
    </xf>
    <xf numFmtId="49" fontId="6" fillId="2" borderId="18" xfId="0" applyNumberFormat="1" applyFont="1" applyFill="1" applyBorder="1" applyAlignment="1" applyProtection="1">
      <alignment horizontal="left" vertical="center"/>
      <protection locked="0"/>
    </xf>
    <xf numFmtId="49" fontId="6" fillId="2" borderId="19" xfId="0" applyNumberFormat="1" applyFont="1" applyFill="1" applyBorder="1" applyAlignment="1" applyProtection="1">
      <alignment horizontal="left" vertical="center"/>
      <protection locked="0"/>
    </xf>
    <xf numFmtId="49" fontId="6" fillId="2" borderId="37" xfId="0" applyNumberFormat="1" applyFont="1" applyFill="1" applyBorder="1" applyAlignment="1" applyProtection="1">
      <alignment horizontal="left" vertical="center"/>
      <protection locked="0"/>
    </xf>
    <xf numFmtId="49" fontId="6" fillId="2" borderId="33" xfId="0" applyNumberFormat="1" applyFont="1" applyFill="1" applyBorder="1" applyAlignment="1" applyProtection="1">
      <alignment horizontal="left" vertical="center"/>
      <protection locked="0"/>
    </xf>
    <xf numFmtId="49" fontId="6" fillId="2" borderId="38" xfId="0" applyNumberFormat="1" applyFont="1" applyFill="1" applyBorder="1" applyAlignment="1" applyProtection="1">
      <alignment horizontal="left" vertical="center"/>
      <protection locked="0"/>
    </xf>
    <xf numFmtId="49" fontId="6" fillId="2" borderId="39" xfId="0" applyNumberFormat="1" applyFont="1" applyFill="1" applyBorder="1" applyAlignment="1" applyProtection="1">
      <alignment horizontal="left" vertical="center"/>
      <protection locked="0"/>
    </xf>
    <xf numFmtId="4" fontId="15" fillId="3" borderId="7" xfId="0" applyNumberFormat="1" applyFont="1" applyFill="1" applyBorder="1" applyAlignment="1" applyProtection="1">
      <protection locked="0"/>
    </xf>
    <xf numFmtId="49" fontId="6" fillId="2" borderId="10" xfId="0" applyNumberFormat="1" applyFont="1" applyFill="1" applyBorder="1" applyAlignment="1" applyProtection="1">
      <alignment horizontal="left" vertical="center"/>
      <protection locked="0"/>
    </xf>
    <xf numFmtId="49" fontId="6" fillId="2" borderId="2" xfId="0" applyNumberFormat="1" applyFont="1" applyFill="1" applyBorder="1" applyAlignment="1" applyProtection="1">
      <alignment horizontal="left" vertical="center"/>
      <protection locked="0"/>
    </xf>
    <xf numFmtId="49" fontId="6" fillId="2" borderId="3" xfId="0" applyNumberFormat="1" applyFont="1" applyFill="1" applyBorder="1" applyAlignment="1" applyProtection="1">
      <alignment horizontal="left" vertical="center"/>
      <protection locked="0"/>
    </xf>
    <xf numFmtId="49" fontId="6" fillId="0" borderId="9" xfId="0" applyNumberFormat="1" applyFont="1" applyBorder="1" applyAlignment="1" applyProtection="1">
      <alignment horizontal="center" vertical="center" wrapText="1"/>
      <protection locked="0"/>
    </xf>
    <xf numFmtId="49" fontId="6" fillId="0" borderId="13" xfId="0" applyNumberFormat="1" applyFont="1" applyBorder="1" applyAlignment="1" applyProtection="1">
      <alignment horizontal="center" vertical="center" wrapText="1"/>
      <protection locked="0"/>
    </xf>
    <xf numFmtId="49" fontId="6" fillId="0" borderId="36" xfId="0" applyNumberFormat="1" applyFont="1" applyBorder="1" applyAlignment="1" applyProtection="1">
      <alignment wrapText="1"/>
      <protection locked="0"/>
    </xf>
    <xf numFmtId="4" fontId="6" fillId="0" borderId="2" xfId="0" applyNumberFormat="1" applyFont="1" applyBorder="1" applyAlignment="1" applyProtection="1">
      <protection locked="0"/>
    </xf>
    <xf numFmtId="4" fontId="15" fillId="0" borderId="7" xfId="0" applyNumberFormat="1" applyFont="1" applyBorder="1" applyAlignment="1" applyProtection="1">
      <protection locked="0"/>
    </xf>
    <xf numFmtId="0" fontId="8" fillId="0" borderId="26" xfId="0" applyFont="1" applyBorder="1" applyAlignment="1" applyProtection="1">
      <alignment horizontal="center" vertical="center" wrapText="1"/>
      <protection locked="0"/>
    </xf>
    <xf numFmtId="4" fontId="15" fillId="0" borderId="29" xfId="0" applyNumberFormat="1" applyFont="1" applyBorder="1" applyAlignment="1" applyProtection="1">
      <protection locked="0"/>
    </xf>
    <xf numFmtId="4" fontId="15" fillId="0" borderId="2" xfId="0" applyNumberFormat="1" applyFont="1" applyBorder="1" applyAlignment="1" applyProtection="1">
      <protection locked="0"/>
    </xf>
    <xf numFmtId="4" fontId="6" fillId="0" borderId="19" xfId="0" applyNumberFormat="1" applyFont="1" applyBorder="1" applyAlignment="1" applyProtection="1">
      <protection locked="0"/>
    </xf>
    <xf numFmtId="4" fontId="6" fillId="0" borderId="0" xfId="0" applyNumberFormat="1" applyFont="1" applyAlignment="1" applyProtection="1">
      <protection locked="0"/>
    </xf>
    <xf numFmtId="4" fontId="15" fillId="0" borderId="0" xfId="0" applyNumberFormat="1" applyFont="1" applyAlignment="1" applyProtection="1">
      <protection locked="0"/>
    </xf>
    <xf numFmtId="49" fontId="6" fillId="0" borderId="26" xfId="0" applyNumberFormat="1" applyFont="1" applyBorder="1" applyAlignment="1" applyProtection="1">
      <alignment horizontal="center" vertical="center" wrapText="1"/>
      <protection locked="0"/>
    </xf>
    <xf numFmtId="4" fontId="6" fillId="0" borderId="23" xfId="0" applyNumberFormat="1" applyFont="1" applyBorder="1" applyAlignment="1" applyProtection="1">
      <protection locked="0"/>
    </xf>
    <xf numFmtId="49" fontId="14" fillId="0" borderId="0" xfId="0" applyNumberFormat="1" applyFont="1" applyAlignment="1" applyProtection="1">
      <alignment horizontal="center"/>
      <protection locked="0"/>
    </xf>
    <xf numFmtId="49" fontId="13" fillId="2" borderId="6" xfId="0" applyNumberFormat="1" applyFont="1" applyFill="1" applyBorder="1" applyAlignment="1" applyProtection="1">
      <alignment horizontal="center"/>
      <protection locked="0"/>
    </xf>
    <xf numFmtId="49" fontId="13" fillId="2" borderId="7" xfId="0" applyNumberFormat="1" applyFont="1" applyFill="1" applyBorder="1" applyAlignment="1" applyProtection="1">
      <alignment horizontal="center"/>
      <protection locked="0"/>
    </xf>
    <xf numFmtId="49" fontId="13" fillId="2" borderId="8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Alignment="1" applyProtection="1">
      <alignment horizont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alignment horizontal="center" vertical="top"/>
      <protection locked="0"/>
    </xf>
    <xf numFmtId="49" fontId="13" fillId="2" borderId="40" xfId="0" applyNumberFormat="1" applyFont="1" applyFill="1" applyBorder="1" applyAlignment="1" applyProtection="1">
      <alignment horizontal="center" vertical="center"/>
      <protection locked="0"/>
    </xf>
    <xf numFmtId="49" fontId="13" fillId="2" borderId="20" xfId="0" applyNumberFormat="1" applyFont="1" applyFill="1" applyBorder="1" applyAlignment="1" applyProtection="1">
      <alignment horizontal="center" vertical="center"/>
      <protection locked="0"/>
    </xf>
    <xf numFmtId="49" fontId="13" fillId="2" borderId="43" xfId="0" applyNumberFormat="1" applyFont="1" applyFill="1" applyBorder="1" applyAlignment="1" applyProtection="1">
      <alignment horizontal="center" vertical="center"/>
      <protection locked="0"/>
    </xf>
    <xf numFmtId="49" fontId="13" fillId="2" borderId="34" xfId="0" applyNumberFormat="1" applyFont="1" applyFill="1" applyBorder="1" applyAlignment="1" applyProtection="1">
      <alignment horizontal="center" vertical="center"/>
      <protection locked="0"/>
    </xf>
    <xf numFmtId="49" fontId="13" fillId="2" borderId="41" xfId="0" applyNumberFormat="1" applyFont="1" applyFill="1" applyBorder="1" applyAlignment="1" applyProtection="1">
      <alignment horizontal="center" vertical="center"/>
      <protection locked="0"/>
    </xf>
    <xf numFmtId="49" fontId="13" fillId="2" borderId="11" xfId="0" applyNumberFormat="1" applyFont="1" applyFill="1" applyBorder="1" applyAlignment="1" applyProtection="1">
      <alignment horizontal="center" vertical="center"/>
      <protection locked="0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colors>
    <mruColors>
      <color rgb="FFF7A600"/>
      <color rgb="FF0080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28576</xdr:rowOff>
    </xdr:from>
    <xdr:to>
      <xdr:col>1</xdr:col>
      <xdr:colOff>123825</xdr:colOff>
      <xdr:row>3</xdr:row>
      <xdr:rowOff>29808</xdr:rowOff>
    </xdr:to>
    <xdr:pic>
      <xdr:nvPicPr>
        <xdr:cNvPr id="5" name="Grafik 4" descr="https://www.esf.at/wp-content/themes/esf/images/logo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237"/>
        <a:stretch/>
      </xdr:blipFill>
      <xdr:spPr bwMode="auto">
        <a:xfrm>
          <a:off x="66675" y="28576"/>
          <a:ext cx="904875" cy="801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323850</xdr:colOff>
      <xdr:row>0</xdr:row>
      <xdr:rowOff>92862</xdr:rowOff>
    </xdr:from>
    <xdr:to>
      <xdr:col>14</xdr:col>
      <xdr:colOff>733425</xdr:colOff>
      <xdr:row>2</xdr:row>
      <xdr:rowOff>77986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BBD5D4C-16BD-D95F-F0BB-4CB70B131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2300" y="92862"/>
          <a:ext cx="2362200" cy="594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rgb="FF00B050"/>
    <pageSetUpPr fitToPage="1"/>
  </sheetPr>
  <dimension ref="A1:R69"/>
  <sheetViews>
    <sheetView showGridLines="0" tabSelected="1" zoomScaleNormal="100" zoomScaleSheetLayoutView="100" workbookViewId="0">
      <selection activeCell="O4" sqref="O4"/>
    </sheetView>
  </sheetViews>
  <sheetFormatPr baseColWidth="10" defaultColWidth="12" defaultRowHeight="14.25"/>
  <cols>
    <col min="1" max="1" width="14.83203125" style="1" customWidth="1"/>
    <col min="2" max="2" width="37.5" style="1" customWidth="1"/>
    <col min="3" max="3" width="7.33203125" style="1" customWidth="1"/>
    <col min="4" max="4" width="6" style="1" bestFit="1" customWidth="1"/>
    <col min="5" max="5" width="13" style="1" customWidth="1"/>
    <col min="6" max="6" width="15.83203125" style="1" customWidth="1"/>
    <col min="7" max="7" width="1.83203125" style="1" customWidth="1"/>
    <col min="8" max="8" width="15.83203125" style="1" customWidth="1"/>
    <col min="9" max="9" width="2.33203125" style="1" bestFit="1" customWidth="1"/>
    <col min="10" max="10" width="1.83203125" style="1" customWidth="1"/>
    <col min="11" max="11" width="21.1640625" style="1" customWidth="1"/>
    <col min="12" max="12" width="1.83203125" style="1" customWidth="1"/>
    <col min="13" max="13" width="9.33203125" style="1" bestFit="1" customWidth="1"/>
    <col min="14" max="14" width="1.83203125" style="1" customWidth="1"/>
    <col min="15" max="15" width="15.83203125" style="1" customWidth="1"/>
    <col min="16" max="16384" width="12" style="1"/>
  </cols>
  <sheetData>
    <row r="1" spans="1:18" ht="28.5" customHeight="1">
      <c r="B1" s="117" t="s">
        <v>0</v>
      </c>
      <c r="C1" s="117"/>
      <c r="D1" s="117"/>
      <c r="E1" s="117"/>
      <c r="F1" s="117"/>
      <c r="G1" s="117"/>
      <c r="H1" s="117"/>
      <c r="I1" s="117"/>
      <c r="J1" s="117"/>
      <c r="K1" s="117"/>
      <c r="L1" s="2"/>
      <c r="M1" s="2"/>
      <c r="N1" s="2"/>
      <c r="O1" s="2"/>
    </row>
    <row r="2" spans="1:18" ht="20.100000000000001" customHeight="1">
      <c r="A2" s="3"/>
      <c r="B2" s="118" t="s">
        <v>55</v>
      </c>
      <c r="C2" s="118"/>
      <c r="D2" s="118"/>
      <c r="E2" s="118"/>
      <c r="F2" s="118"/>
      <c r="G2" s="118"/>
      <c r="H2" s="118"/>
      <c r="I2" s="118"/>
      <c r="J2" s="118"/>
      <c r="K2" s="118"/>
      <c r="L2" s="4"/>
      <c r="M2" s="4"/>
      <c r="N2" s="4"/>
      <c r="O2" s="4"/>
    </row>
    <row r="3" spans="1:18" ht="15" customHeight="1">
      <c r="B3" s="119" t="s">
        <v>1</v>
      </c>
      <c r="C3" s="119"/>
      <c r="D3" s="119"/>
      <c r="E3" s="119"/>
      <c r="F3" s="119"/>
      <c r="G3" s="119"/>
      <c r="H3" s="119"/>
      <c r="I3" s="119"/>
      <c r="J3" s="119"/>
      <c r="K3" s="119"/>
      <c r="L3" s="5"/>
      <c r="M3" s="5"/>
      <c r="N3" s="5"/>
      <c r="O3" s="5"/>
      <c r="P3" s="5"/>
      <c r="Q3" s="5"/>
    </row>
    <row r="4" spans="1:18" ht="20.100000000000001" customHeight="1">
      <c r="B4" s="6" t="s">
        <v>56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8" ht="20.100000000000001" customHeight="1" thickBo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8" ht="20.100000000000001" customHeight="1">
      <c r="A6" s="7"/>
      <c r="B6" s="8" t="s">
        <v>2</v>
      </c>
      <c r="C6" s="124" t="s">
        <v>3</v>
      </c>
      <c r="D6" s="124"/>
      <c r="E6" s="124"/>
      <c r="F6" s="124"/>
      <c r="G6" s="124"/>
      <c r="H6" s="124"/>
      <c r="I6" s="124"/>
      <c r="J6" s="124"/>
      <c r="K6" s="125"/>
      <c r="R6" s="1" t="s">
        <v>58</v>
      </c>
    </row>
    <row r="7" spans="1:18" ht="18">
      <c r="B7" s="9" t="s">
        <v>4</v>
      </c>
      <c r="C7" s="120" t="s">
        <v>5</v>
      </c>
      <c r="D7" s="120"/>
      <c r="E7" s="120"/>
      <c r="F7" s="120"/>
      <c r="G7" s="120"/>
      <c r="H7" s="120"/>
      <c r="I7" s="120"/>
      <c r="J7" s="120"/>
      <c r="K7" s="121"/>
      <c r="P7" s="3"/>
    </row>
    <row r="8" spans="1:18" ht="18.75" thickBot="1">
      <c r="B8" s="10" t="s">
        <v>6</v>
      </c>
      <c r="C8" s="122" t="s">
        <v>7</v>
      </c>
      <c r="D8" s="122"/>
      <c r="E8" s="122"/>
      <c r="F8" s="122"/>
      <c r="G8" s="122"/>
      <c r="H8" s="122"/>
      <c r="I8" s="122"/>
      <c r="J8" s="122"/>
      <c r="K8" s="123"/>
    </row>
    <row r="9" spans="1:18" ht="10.5" customHeight="1" thickBot="1"/>
    <row r="10" spans="1:18" ht="20.25" customHeight="1" thickBot="1">
      <c r="A10" s="11"/>
      <c r="B10" s="12" t="s">
        <v>8</v>
      </c>
      <c r="C10" s="114" t="s">
        <v>54</v>
      </c>
      <c r="D10" s="115"/>
      <c r="E10" s="115"/>
      <c r="F10" s="115"/>
      <c r="G10" s="115"/>
      <c r="H10" s="115"/>
      <c r="I10" s="115"/>
      <c r="J10" s="115"/>
      <c r="K10" s="116"/>
    </row>
    <row r="11" spans="1:18" ht="10.5" customHeight="1">
      <c r="A11" s="11"/>
      <c r="B11" s="11"/>
      <c r="C11" s="13"/>
      <c r="D11" s="13"/>
      <c r="E11" s="13"/>
      <c r="F11" s="13"/>
      <c r="G11" s="13"/>
      <c r="H11" s="13"/>
    </row>
    <row r="12" spans="1:18" ht="18">
      <c r="A12" s="11"/>
      <c r="B12" s="11"/>
      <c r="H12" s="113" t="s">
        <v>9</v>
      </c>
      <c r="I12" s="113"/>
      <c r="J12" s="113"/>
      <c r="K12" s="113"/>
      <c r="L12" s="14"/>
      <c r="N12" s="15"/>
      <c r="O12" s="16" t="s">
        <v>10</v>
      </c>
    </row>
    <row r="13" spans="1:18" ht="6" customHeight="1" thickBot="1">
      <c r="B13" s="17"/>
      <c r="C13" s="18"/>
      <c r="D13" s="18"/>
      <c r="E13" s="18"/>
      <c r="F13" s="18"/>
      <c r="G13" s="18"/>
    </row>
    <row r="14" spans="1:18" ht="22.5" customHeight="1">
      <c r="A14" s="100" t="s">
        <v>57</v>
      </c>
      <c r="B14" s="19" t="s">
        <v>11</v>
      </c>
      <c r="C14" s="103"/>
      <c r="D14" s="103"/>
      <c r="E14" s="103"/>
      <c r="F14" s="103"/>
      <c r="G14" s="103"/>
      <c r="H14" s="103"/>
      <c r="I14" s="103"/>
      <c r="J14" s="20"/>
      <c r="K14" s="21">
        <v>24000</v>
      </c>
      <c r="L14" s="22"/>
      <c r="M14" s="109"/>
      <c r="N14" s="109"/>
      <c r="O14" s="23">
        <f>K14</f>
        <v>24000</v>
      </c>
    </row>
    <row r="15" spans="1:18" ht="22.5" customHeight="1">
      <c r="A15" s="101"/>
      <c r="B15" s="24" t="s">
        <v>12</v>
      </c>
      <c r="C15" s="25"/>
      <c r="D15" s="25"/>
      <c r="E15" s="25"/>
      <c r="F15" s="25"/>
      <c r="G15" s="25"/>
      <c r="H15" s="25"/>
      <c r="I15" s="25"/>
      <c r="J15" s="25"/>
      <c r="K15" s="26">
        <v>500</v>
      </c>
      <c r="L15" s="22"/>
      <c r="M15" s="22"/>
      <c r="N15" s="22"/>
      <c r="O15" s="27">
        <v>0</v>
      </c>
    </row>
    <row r="16" spans="1:18" ht="22.5" customHeight="1">
      <c r="A16" s="101"/>
      <c r="B16" s="24" t="s">
        <v>13</v>
      </c>
      <c r="C16" s="87" t="s">
        <v>59</v>
      </c>
      <c r="D16" s="87"/>
      <c r="E16" s="87"/>
      <c r="F16" s="87"/>
      <c r="G16" s="87"/>
      <c r="H16" s="87"/>
      <c r="I16" s="87"/>
      <c r="J16" s="25"/>
      <c r="K16" s="26">
        <v>0</v>
      </c>
      <c r="L16" s="22"/>
      <c r="M16" s="22"/>
      <c r="N16" s="22"/>
      <c r="O16" s="27">
        <f>K16</f>
        <v>0</v>
      </c>
    </row>
    <row r="17" spans="1:16" ht="22.5" customHeight="1">
      <c r="A17" s="101"/>
      <c r="B17" s="24" t="s">
        <v>14</v>
      </c>
      <c r="C17" s="25"/>
      <c r="D17" s="25"/>
      <c r="E17" s="25"/>
      <c r="F17" s="25"/>
      <c r="G17" s="25"/>
      <c r="H17" s="25"/>
      <c r="I17" s="25"/>
      <c r="J17" s="25"/>
      <c r="K17" s="26">
        <v>500</v>
      </c>
      <c r="L17" s="22"/>
      <c r="M17" s="22"/>
      <c r="N17" s="22"/>
      <c r="O17" s="27">
        <v>0</v>
      </c>
    </row>
    <row r="18" spans="1:16" ht="22.5" customHeight="1">
      <c r="A18" s="101"/>
      <c r="B18" s="28" t="s">
        <v>15</v>
      </c>
      <c r="C18" s="108"/>
      <c r="D18" s="108"/>
      <c r="E18" s="108"/>
      <c r="F18" s="108"/>
      <c r="G18" s="108"/>
      <c r="H18" s="108"/>
      <c r="I18" s="108"/>
      <c r="J18" s="29"/>
      <c r="K18" s="30">
        <v>2125</v>
      </c>
      <c r="L18" s="22"/>
      <c r="M18" s="109"/>
      <c r="N18" s="109"/>
      <c r="O18" s="86">
        <f>+K18</f>
        <v>2125</v>
      </c>
    </row>
    <row r="19" spans="1:16" ht="22.5" customHeight="1">
      <c r="A19" s="101"/>
      <c r="B19" s="31" t="s">
        <v>60</v>
      </c>
      <c r="C19" s="112"/>
      <c r="D19" s="112"/>
      <c r="E19" s="112"/>
      <c r="F19" s="112"/>
      <c r="G19" s="112"/>
      <c r="H19" s="108"/>
      <c r="I19" s="108"/>
      <c r="J19" s="32"/>
      <c r="K19" s="33">
        <v>2125</v>
      </c>
      <c r="L19" s="22"/>
      <c r="M19" s="109"/>
      <c r="N19" s="109"/>
      <c r="O19" s="86">
        <f>+K19</f>
        <v>2125</v>
      </c>
    </row>
    <row r="20" spans="1:16" ht="22.5" customHeight="1">
      <c r="A20" s="101"/>
      <c r="B20" s="31" t="s">
        <v>16</v>
      </c>
      <c r="C20" s="32"/>
      <c r="D20" s="32"/>
      <c r="E20" s="32"/>
      <c r="F20" s="32"/>
      <c r="G20" s="32"/>
      <c r="H20" s="32"/>
      <c r="I20" s="32"/>
      <c r="J20" s="32"/>
      <c r="K20" s="34">
        <f>F52</f>
        <v>500</v>
      </c>
      <c r="L20" s="22"/>
      <c r="M20" s="22"/>
      <c r="N20" s="22"/>
      <c r="O20" s="35">
        <f>K20</f>
        <v>500</v>
      </c>
    </row>
    <row r="21" spans="1:16" ht="22.5" customHeight="1" thickBot="1">
      <c r="A21" s="101"/>
      <c r="B21" s="31" t="s">
        <v>17</v>
      </c>
      <c r="C21" s="29"/>
      <c r="D21" s="29"/>
      <c r="E21" s="29"/>
      <c r="F21" s="29"/>
      <c r="G21" s="29"/>
      <c r="H21" s="29"/>
      <c r="I21" s="29"/>
      <c r="J21" s="29"/>
      <c r="K21" s="36">
        <f>F66</f>
        <v>1000</v>
      </c>
      <c r="L21" s="22"/>
      <c r="M21" s="22"/>
      <c r="N21" s="22"/>
      <c r="O21" s="37">
        <v>0</v>
      </c>
    </row>
    <row r="22" spans="1:16" ht="22.5" customHeight="1" thickBot="1">
      <c r="A22" s="111"/>
      <c r="B22" s="38" t="s">
        <v>18</v>
      </c>
      <c r="C22" s="104"/>
      <c r="D22" s="104"/>
      <c r="E22" s="104"/>
      <c r="F22" s="104"/>
      <c r="G22" s="104"/>
      <c r="H22" s="104"/>
      <c r="I22" s="104"/>
      <c r="J22" s="39"/>
      <c r="K22" s="40">
        <f>K14+SUM(K16:K21)</f>
        <v>30250</v>
      </c>
      <c r="L22" s="41"/>
      <c r="M22" s="110"/>
      <c r="N22" s="110"/>
      <c r="O22" s="42">
        <f>SUM(O14:O21)</f>
        <v>28750</v>
      </c>
      <c r="P22" s="43"/>
    </row>
    <row r="23" spans="1:16" ht="9.75" customHeight="1" thickBot="1">
      <c r="A23" s="44"/>
      <c r="B23" s="4"/>
    </row>
    <row r="24" spans="1:16" ht="22.5" customHeight="1">
      <c r="A24" s="100" t="s">
        <v>19</v>
      </c>
      <c r="B24" s="45" t="s">
        <v>20</v>
      </c>
      <c r="C24" s="106"/>
      <c r="D24" s="106"/>
      <c r="E24" s="106"/>
      <c r="F24" s="106"/>
      <c r="G24" s="106"/>
      <c r="H24" s="107"/>
      <c r="I24" s="107"/>
      <c r="J24" s="46"/>
      <c r="K24" s="47">
        <v>5673.21</v>
      </c>
      <c r="L24" s="48"/>
      <c r="M24" s="49">
        <v>0.21229999999999999</v>
      </c>
      <c r="N24" s="50"/>
      <c r="O24" s="51">
        <f>IF(M24*(O14+O16+O17+O20)&lt;K24,ROUND(M24*(O14+O16+O17+O20),2),K24)</f>
        <v>5201.3500000000004</v>
      </c>
    </row>
    <row r="25" spans="1:16" ht="22.5" customHeight="1">
      <c r="A25" s="101"/>
      <c r="B25" s="28" t="s">
        <v>21</v>
      </c>
      <c r="C25" s="108"/>
      <c r="D25" s="108"/>
      <c r="E25" s="108"/>
      <c r="F25" s="108"/>
      <c r="G25" s="108"/>
      <c r="H25" s="108"/>
      <c r="I25" s="108"/>
      <c r="J25" s="29"/>
      <c r="K25" s="52">
        <v>982.36</v>
      </c>
      <c r="L25" s="48"/>
      <c r="M25" s="49">
        <v>0.20730000000000001</v>
      </c>
      <c r="N25" s="41"/>
      <c r="O25" s="53">
        <f>IF(M25*(O18+O19)&lt;K25,ROUND(M25*(O18+O19),2),K25)</f>
        <v>881.03</v>
      </c>
    </row>
    <row r="26" spans="1:16" ht="22.5" customHeight="1">
      <c r="A26" s="101"/>
      <c r="B26" s="31" t="s">
        <v>22</v>
      </c>
      <c r="C26" s="29"/>
      <c r="D26" s="29"/>
      <c r="E26" s="29"/>
      <c r="F26" s="29"/>
      <c r="G26" s="29"/>
      <c r="H26" s="29"/>
      <c r="I26" s="29"/>
      <c r="J26" s="29"/>
      <c r="K26" s="54">
        <v>121</v>
      </c>
      <c r="L26" s="48"/>
      <c r="M26" s="55"/>
      <c r="N26" s="41"/>
      <c r="O26" s="56">
        <f>+K26</f>
        <v>121</v>
      </c>
    </row>
    <row r="27" spans="1:16" ht="22.5" customHeight="1" thickBot="1">
      <c r="A27" s="101"/>
      <c r="B27" s="57" t="s">
        <v>23</v>
      </c>
      <c r="C27" s="29"/>
      <c r="D27" s="29"/>
      <c r="E27" s="29"/>
      <c r="F27" s="29"/>
      <c r="G27" s="29"/>
      <c r="H27" s="29"/>
      <c r="I27" s="29"/>
      <c r="J27" s="29"/>
      <c r="K27" s="58">
        <v>461.48</v>
      </c>
      <c r="L27" s="59"/>
      <c r="M27" s="49">
        <v>1.5299999999999999E-2</v>
      </c>
      <c r="N27" s="50"/>
      <c r="O27" s="60">
        <f>IF(M27*$O$22&lt;K27,ROUND(M27*$O$22,2),K27)</f>
        <v>439.88</v>
      </c>
    </row>
    <row r="28" spans="1:16" ht="22.5" customHeight="1" thickBot="1">
      <c r="A28" s="105"/>
      <c r="B28" s="38" t="s">
        <v>24</v>
      </c>
      <c r="C28" s="104"/>
      <c r="D28" s="104"/>
      <c r="E28" s="104"/>
      <c r="F28" s="104"/>
      <c r="G28" s="104"/>
      <c r="H28" s="104"/>
      <c r="I28" s="104"/>
      <c r="J28" s="39"/>
      <c r="K28" s="40">
        <f>SUM(K24:K27)</f>
        <v>7238.0499999999993</v>
      </c>
      <c r="L28" s="41"/>
      <c r="M28" s="61"/>
      <c r="N28" s="41"/>
      <c r="O28" s="42">
        <f>SUM(O24:O27)</f>
        <v>6643.26</v>
      </c>
    </row>
    <row r="29" spans="1:16" ht="9.75" customHeight="1" thickBot="1">
      <c r="A29" s="62"/>
      <c r="M29" s="4"/>
    </row>
    <row r="30" spans="1:16" ht="22.5" customHeight="1">
      <c r="A30" s="100" t="s">
        <v>25</v>
      </c>
      <c r="B30" s="19" t="s">
        <v>26</v>
      </c>
      <c r="C30" s="103"/>
      <c r="D30" s="103"/>
      <c r="E30" s="103"/>
      <c r="F30" s="103"/>
      <c r="G30" s="103"/>
      <c r="H30" s="103"/>
      <c r="I30" s="103"/>
      <c r="J30" s="20"/>
      <c r="K30" s="21">
        <v>1526.36</v>
      </c>
      <c r="L30" s="22"/>
      <c r="M30" s="49">
        <v>3.9E-2</v>
      </c>
      <c r="N30" s="50"/>
      <c r="O30" s="63">
        <f>IF(M30*$O$22&lt;K30,ROUND(M30*$O$22,2),K30)</f>
        <v>1121.25</v>
      </c>
    </row>
    <row r="31" spans="1:16" ht="22.5" customHeight="1" thickBot="1">
      <c r="A31" s="101"/>
      <c r="B31" s="28" t="s">
        <v>27</v>
      </c>
      <c r="C31" s="29"/>
      <c r="D31" s="29"/>
      <c r="E31" s="64" t="s">
        <v>28</v>
      </c>
      <c r="F31" s="29"/>
      <c r="G31" s="29"/>
      <c r="H31" s="29"/>
      <c r="I31" s="29"/>
      <c r="J31" s="29"/>
      <c r="K31" s="65"/>
      <c r="L31" s="22"/>
      <c r="M31" s="49">
        <f>IF(E31="BGLD",0.42%,IF(E31="KTN",0.39%,IF(E31="NÖ",0.38%,IF(E31="OÖ",0.34%,IF(E31="SBG",0.39%,IF(E31="T",0.41%,IF(E31="VBG",0.37%,0.38%)))))))</f>
        <v>3.8E-3</v>
      </c>
      <c r="N31" s="50"/>
      <c r="O31" s="53">
        <f>IF(M31*$O$22&lt;K31,ROUND(M31*$O$22,2),K31)</f>
        <v>0</v>
      </c>
    </row>
    <row r="32" spans="1:16" ht="22.5" customHeight="1" thickBot="1">
      <c r="A32" s="102"/>
      <c r="B32" s="38" t="s">
        <v>29</v>
      </c>
      <c r="C32" s="104"/>
      <c r="D32" s="104"/>
      <c r="E32" s="104"/>
      <c r="F32" s="104"/>
      <c r="G32" s="104"/>
      <c r="H32" s="104"/>
      <c r="I32" s="104"/>
      <c r="J32" s="39"/>
      <c r="K32" s="40">
        <f>SUM(K30:K31)</f>
        <v>1526.36</v>
      </c>
      <c r="L32" s="41"/>
      <c r="M32" s="61"/>
      <c r="N32" s="41"/>
      <c r="O32" s="42">
        <f>SUM(O30:O31)</f>
        <v>1121.25</v>
      </c>
    </row>
    <row r="33" spans="1:15" ht="9.75" customHeight="1" thickBot="1">
      <c r="A33" s="62"/>
      <c r="M33" s="4"/>
    </row>
    <row r="34" spans="1:15" ht="22.5" customHeight="1">
      <c r="A34" s="100" t="s">
        <v>30</v>
      </c>
      <c r="B34" s="19" t="s">
        <v>31</v>
      </c>
      <c r="C34" s="103"/>
      <c r="D34" s="103"/>
      <c r="E34" s="103"/>
      <c r="F34" s="103"/>
      <c r="G34" s="103"/>
      <c r="H34" s="103"/>
      <c r="I34" s="103"/>
      <c r="J34" s="20"/>
      <c r="K34" s="21">
        <v>951.27</v>
      </c>
      <c r="L34" s="22"/>
      <c r="M34" s="49">
        <v>0.03</v>
      </c>
      <c r="N34" s="50"/>
      <c r="O34" s="63">
        <f>IF(M34*$O$22&lt;K34,ROUND(M34*$O$22,2),K34)</f>
        <v>862.5</v>
      </c>
    </row>
    <row r="35" spans="1:15" ht="22.5" customHeight="1" thickBot="1">
      <c r="A35" s="101"/>
      <c r="B35" s="28" t="s">
        <v>32</v>
      </c>
      <c r="C35" s="29"/>
      <c r="D35" s="29"/>
      <c r="E35" s="29"/>
      <c r="F35" s="29"/>
      <c r="G35" s="29"/>
      <c r="H35" s="29"/>
      <c r="I35" s="29"/>
      <c r="J35" s="29"/>
      <c r="K35" s="65"/>
      <c r="L35" s="22"/>
      <c r="M35" s="61"/>
      <c r="N35" s="50"/>
      <c r="O35" s="53">
        <f>K35</f>
        <v>0</v>
      </c>
    </row>
    <row r="36" spans="1:15" ht="22.5" customHeight="1" thickBot="1">
      <c r="A36" s="102"/>
      <c r="B36" s="38" t="s">
        <v>33</v>
      </c>
      <c r="C36" s="104"/>
      <c r="D36" s="104"/>
      <c r="E36" s="104"/>
      <c r="F36" s="104"/>
      <c r="G36" s="104"/>
      <c r="H36" s="104"/>
      <c r="I36" s="104"/>
      <c r="J36" s="39"/>
      <c r="K36" s="40">
        <f>SUM(K34:K35)</f>
        <v>951.27</v>
      </c>
      <c r="L36" s="41"/>
      <c r="M36" s="61"/>
      <c r="N36" s="41"/>
      <c r="O36" s="42">
        <f>SUM(O34:O35)</f>
        <v>862.5</v>
      </c>
    </row>
    <row r="37" spans="1:15" s="69" customFormat="1" ht="17.25" customHeight="1">
      <c r="A37" s="66"/>
      <c r="B37" s="67"/>
      <c r="C37" s="68"/>
      <c r="D37" s="68"/>
      <c r="E37" s="68"/>
      <c r="F37" s="68"/>
      <c r="G37" s="41"/>
    </row>
    <row r="38" spans="1:15" ht="6" customHeight="1" thickBot="1"/>
    <row r="39" spans="1:15" ht="19.5" customHeight="1" thickBot="1">
      <c r="A39" s="70" t="s">
        <v>34</v>
      </c>
      <c r="B39" s="71"/>
      <c r="C39" s="96"/>
      <c r="D39" s="96"/>
      <c r="E39" s="96"/>
      <c r="F39" s="72"/>
      <c r="G39" s="72"/>
      <c r="H39" s="96"/>
      <c r="I39" s="96"/>
      <c r="J39" s="72"/>
      <c r="K39" s="73">
        <f>+K36+K32+K28+K22</f>
        <v>39965.68</v>
      </c>
      <c r="L39" s="96"/>
      <c r="M39" s="96"/>
      <c r="N39" s="72"/>
      <c r="O39" s="74">
        <f>O22+O28+O32+O36</f>
        <v>37377.01</v>
      </c>
    </row>
    <row r="40" spans="1:15" ht="19.5" customHeight="1">
      <c r="A40" s="75"/>
      <c r="B40" s="75"/>
      <c r="C40" s="41"/>
      <c r="D40" s="41"/>
      <c r="E40" s="41"/>
      <c r="F40" s="41"/>
      <c r="G40" s="41"/>
    </row>
    <row r="41" spans="1:15" ht="15" thickBot="1">
      <c r="A41" s="1" t="s">
        <v>35</v>
      </c>
    </row>
    <row r="42" spans="1:15" ht="15.75" thickBot="1">
      <c r="A42" s="76" t="s">
        <v>36</v>
      </c>
      <c r="B42" s="97" t="s">
        <v>37</v>
      </c>
      <c r="C42" s="98"/>
      <c r="D42" s="98"/>
      <c r="E42" s="99"/>
      <c r="F42" s="77">
        <v>250</v>
      </c>
      <c r="H42" s="78" t="str">
        <f>CONCATENATE("Berechnung noch nicht abgerechneter Personalkosten im Jahr ",$K$10)</f>
        <v xml:space="preserve">Berechnung noch nicht abgerechneter Personalkosten im Jahr </v>
      </c>
    </row>
    <row r="43" spans="1:15">
      <c r="A43" s="76" t="s">
        <v>38</v>
      </c>
      <c r="B43" s="90" t="s">
        <v>39</v>
      </c>
      <c r="C43" s="91"/>
      <c r="D43" s="91"/>
      <c r="E43" s="92"/>
      <c r="F43" s="79">
        <v>250</v>
      </c>
      <c r="H43" s="80" t="str">
        <f>CONCATENATE("Bereits abgerechnet im Jahr ",$K$10)</f>
        <v xml:space="preserve">Bereits abgerechnet im Jahr </v>
      </c>
      <c r="N43" s="22"/>
      <c r="O43" s="77">
        <v>8209.34</v>
      </c>
    </row>
    <row r="44" spans="1:15" ht="15" thickBot="1">
      <c r="A44" s="76" t="s">
        <v>40</v>
      </c>
      <c r="B44" s="90"/>
      <c r="C44" s="91"/>
      <c r="D44" s="91"/>
      <c r="E44" s="92"/>
      <c r="F44" s="79"/>
      <c r="N44" s="22"/>
      <c r="O44" s="81"/>
    </row>
    <row r="45" spans="1:15" ht="15.75" thickBot="1">
      <c r="A45" s="76" t="s">
        <v>41</v>
      </c>
      <c r="B45" s="90"/>
      <c r="C45" s="91"/>
      <c r="D45" s="91"/>
      <c r="E45" s="92"/>
      <c r="F45" s="79"/>
      <c r="N45" s="41"/>
      <c r="O45" s="82">
        <f>SUM(N43:O44)</f>
        <v>8209.34</v>
      </c>
    </row>
    <row r="46" spans="1:15">
      <c r="A46" s="76" t="s">
        <v>42</v>
      </c>
      <c r="B46" s="90"/>
      <c r="C46" s="91"/>
      <c r="D46" s="91"/>
      <c r="E46" s="92"/>
      <c r="F46" s="79"/>
    </row>
    <row r="47" spans="1:15">
      <c r="A47" s="76" t="s">
        <v>43</v>
      </c>
      <c r="B47" s="90"/>
      <c r="C47" s="91"/>
      <c r="D47" s="91"/>
      <c r="E47" s="92"/>
      <c r="F47" s="79"/>
    </row>
    <row r="48" spans="1:15" ht="15" thickBot="1">
      <c r="A48" s="76" t="s">
        <v>44</v>
      </c>
      <c r="B48" s="90"/>
      <c r="C48" s="91"/>
      <c r="D48" s="91"/>
      <c r="E48" s="92"/>
      <c r="F48" s="79"/>
      <c r="H48" s="80" t="str">
        <f>CONCATENATE("noch abzurechnen im Jahr ",$K$10)</f>
        <v xml:space="preserve">noch abzurechnen im Jahr </v>
      </c>
    </row>
    <row r="49" spans="1:15" ht="15.75" thickBot="1">
      <c r="A49" s="76" t="s">
        <v>45</v>
      </c>
      <c r="B49" s="90"/>
      <c r="C49" s="91"/>
      <c r="D49" s="91"/>
      <c r="E49" s="92"/>
      <c r="F49" s="79"/>
      <c r="N49" s="41"/>
      <c r="O49" s="83">
        <f>O39-O45</f>
        <v>29167.670000000002</v>
      </c>
    </row>
    <row r="50" spans="1:15">
      <c r="A50" s="76" t="s">
        <v>46</v>
      </c>
      <c r="B50" s="90"/>
      <c r="C50" s="91"/>
      <c r="D50" s="91"/>
      <c r="E50" s="92"/>
      <c r="F50" s="79"/>
    </row>
    <row r="51" spans="1:15" ht="15" thickBot="1">
      <c r="A51" s="76" t="s">
        <v>47</v>
      </c>
      <c r="B51" s="93"/>
      <c r="C51" s="94"/>
      <c r="D51" s="94"/>
      <c r="E51" s="95"/>
      <c r="F51" s="81"/>
    </row>
    <row r="52" spans="1:15" ht="15.75" thickBot="1">
      <c r="F52" s="82">
        <f>SUM(F42:F51)</f>
        <v>500</v>
      </c>
    </row>
    <row r="55" spans="1:15" ht="15" thickBot="1">
      <c r="A55" s="1" t="s">
        <v>48</v>
      </c>
    </row>
    <row r="56" spans="1:15">
      <c r="A56" s="76" t="s">
        <v>36</v>
      </c>
      <c r="B56" s="97" t="s">
        <v>49</v>
      </c>
      <c r="C56" s="98"/>
      <c r="D56" s="98"/>
      <c r="E56" s="99"/>
      <c r="F56" s="77">
        <v>500</v>
      </c>
    </row>
    <row r="57" spans="1:15">
      <c r="A57" s="76" t="s">
        <v>38</v>
      </c>
      <c r="B57" s="90" t="s">
        <v>50</v>
      </c>
      <c r="C57" s="91"/>
      <c r="D57" s="91"/>
      <c r="E57" s="92"/>
      <c r="F57" s="79">
        <v>500</v>
      </c>
    </row>
    <row r="58" spans="1:15">
      <c r="A58" s="76" t="s">
        <v>40</v>
      </c>
      <c r="B58" s="90"/>
      <c r="C58" s="91"/>
      <c r="D58" s="91"/>
      <c r="E58" s="92"/>
      <c r="F58" s="79"/>
    </row>
    <row r="59" spans="1:15">
      <c r="A59" s="76" t="s">
        <v>41</v>
      </c>
      <c r="B59" s="90"/>
      <c r="C59" s="91"/>
      <c r="D59" s="91"/>
      <c r="E59" s="92"/>
      <c r="F59" s="79"/>
    </row>
    <row r="60" spans="1:15">
      <c r="A60" s="76" t="s">
        <v>42</v>
      </c>
      <c r="B60" s="90"/>
      <c r="C60" s="91"/>
      <c r="D60" s="91"/>
      <c r="E60" s="92"/>
      <c r="F60" s="79"/>
    </row>
    <row r="61" spans="1:15">
      <c r="A61" s="76" t="s">
        <v>43</v>
      </c>
      <c r="B61" s="90"/>
      <c r="C61" s="91"/>
      <c r="D61" s="91"/>
      <c r="E61" s="92"/>
      <c r="F61" s="79"/>
    </row>
    <row r="62" spans="1:15">
      <c r="A62" s="76" t="s">
        <v>44</v>
      </c>
      <c r="B62" s="90"/>
      <c r="C62" s="91"/>
      <c r="D62" s="91"/>
      <c r="E62" s="92"/>
      <c r="F62" s="79"/>
    </row>
    <row r="63" spans="1:15">
      <c r="A63" s="76" t="s">
        <v>45</v>
      </c>
      <c r="B63" s="90"/>
      <c r="C63" s="91"/>
      <c r="D63" s="91"/>
      <c r="E63" s="92"/>
      <c r="F63" s="79"/>
    </row>
    <row r="64" spans="1:15">
      <c r="A64" s="76" t="s">
        <v>46</v>
      </c>
      <c r="B64" s="90"/>
      <c r="C64" s="91"/>
      <c r="D64" s="91"/>
      <c r="E64" s="92"/>
      <c r="F64" s="79"/>
    </row>
    <row r="65" spans="1:15" ht="15" thickBot="1">
      <c r="A65" s="76" t="s">
        <v>47</v>
      </c>
      <c r="B65" s="93"/>
      <c r="C65" s="94"/>
      <c r="D65" s="94"/>
      <c r="E65" s="95"/>
      <c r="F65" s="81"/>
    </row>
    <row r="66" spans="1:15" ht="15.75" thickBot="1">
      <c r="F66" s="82">
        <f>SUM(F56:F65)</f>
        <v>1000</v>
      </c>
    </row>
    <row r="68" spans="1:15">
      <c r="A68" s="1" t="s">
        <v>51</v>
      </c>
      <c r="H68" s="88"/>
      <c r="I68" s="88"/>
      <c r="J68" s="88"/>
      <c r="M68" s="84"/>
      <c r="N68" s="84"/>
      <c r="O68" s="84"/>
    </row>
    <row r="69" spans="1:15">
      <c r="H69" s="89" t="s">
        <v>52</v>
      </c>
      <c r="I69" s="89"/>
      <c r="J69" s="89"/>
      <c r="L69" s="85"/>
      <c r="M69" s="89" t="s">
        <v>53</v>
      </c>
      <c r="N69" s="89"/>
      <c r="O69" s="89"/>
    </row>
  </sheetData>
  <sheetProtection sheet="1" formatCells="0" formatColumns="0" formatRows="0" insertColumns="0" insertRows="0"/>
  <protectedRanges>
    <protectedRange sqref="C7:K8 C10 K14:K19 K24:K27 M24:M27 K30:K31 M30:M31 K34:K35 M34 B42:F51 O43:O44 B56:F65 H68" name="Bereich1_2"/>
  </protectedRanges>
  <customSheetViews>
    <customSheetView guid="{189FCEBB-41C7-4E6F-90F0-BB5E1D4B5BFE}" showGridLines="0" fitToPage="1">
      <selection activeCell="B1" sqref="B1:K1"/>
      <rowBreaks count="1" manualBreakCount="1">
        <brk id="38" max="15" man="1"/>
      </rowBreaks>
      <pageMargins left="0" right="0" top="0" bottom="0" header="0" footer="0"/>
      <printOptions horizontalCentered="1"/>
      <pageSetup paperSize="9" scale="63" fitToWidth="0" orientation="portrait" r:id="rId1"/>
      <headerFooter alignWithMargins="0">
        <oddFooter>&amp;L&amp;9&amp;A&amp;RSeite &amp;P von &amp;N</oddFooter>
      </headerFooter>
    </customSheetView>
  </customSheetViews>
  <mergeCells count="75">
    <mergeCell ref="H12:K12"/>
    <mergeCell ref="C10:K10"/>
    <mergeCell ref="B1:K1"/>
    <mergeCell ref="B2:K2"/>
    <mergeCell ref="B3:K3"/>
    <mergeCell ref="C7:K7"/>
    <mergeCell ref="C8:K8"/>
    <mergeCell ref="C6:K6"/>
    <mergeCell ref="M14:N14"/>
    <mergeCell ref="C18:E18"/>
    <mergeCell ref="F18:G18"/>
    <mergeCell ref="H18:I18"/>
    <mergeCell ref="M18:N18"/>
    <mergeCell ref="A14:A22"/>
    <mergeCell ref="C14:E14"/>
    <mergeCell ref="F14:G14"/>
    <mergeCell ref="H14:I14"/>
    <mergeCell ref="C19:E19"/>
    <mergeCell ref="F19:G19"/>
    <mergeCell ref="H19:I19"/>
    <mergeCell ref="M19:N19"/>
    <mergeCell ref="C22:E22"/>
    <mergeCell ref="F22:G22"/>
    <mergeCell ref="H22:I22"/>
    <mergeCell ref="M22:N22"/>
    <mergeCell ref="A24:A28"/>
    <mergeCell ref="C24:E24"/>
    <mergeCell ref="F24:G24"/>
    <mergeCell ref="H24:I24"/>
    <mergeCell ref="C25:E25"/>
    <mergeCell ref="F25:G25"/>
    <mergeCell ref="H25:I25"/>
    <mergeCell ref="C28:E28"/>
    <mergeCell ref="F28:G28"/>
    <mergeCell ref="H28:I28"/>
    <mergeCell ref="H39:I39"/>
    <mergeCell ref="A30:A32"/>
    <mergeCell ref="C30:E30"/>
    <mergeCell ref="F30:G30"/>
    <mergeCell ref="H30:I30"/>
    <mergeCell ref="C32:E32"/>
    <mergeCell ref="F32:G32"/>
    <mergeCell ref="H32:I32"/>
    <mergeCell ref="A34:A36"/>
    <mergeCell ref="C34:E34"/>
    <mergeCell ref="F34:G34"/>
    <mergeCell ref="H34:I34"/>
    <mergeCell ref="C36:E36"/>
    <mergeCell ref="F36:G36"/>
    <mergeCell ref="H36:I36"/>
    <mergeCell ref="L39:M39"/>
    <mergeCell ref="B42:E42"/>
    <mergeCell ref="B59:E59"/>
    <mergeCell ref="B44:E44"/>
    <mergeCell ref="B45:E45"/>
    <mergeCell ref="B46:E46"/>
    <mergeCell ref="B47:E47"/>
    <mergeCell ref="B48:E48"/>
    <mergeCell ref="B49:E49"/>
    <mergeCell ref="B50:E50"/>
    <mergeCell ref="B51:E51"/>
    <mergeCell ref="B56:E56"/>
    <mergeCell ref="B57:E57"/>
    <mergeCell ref="B58:E58"/>
    <mergeCell ref="B43:E43"/>
    <mergeCell ref="C39:E39"/>
    <mergeCell ref="H68:J68"/>
    <mergeCell ref="H69:J69"/>
    <mergeCell ref="M69:O69"/>
    <mergeCell ref="B60:E60"/>
    <mergeCell ref="B61:E61"/>
    <mergeCell ref="B62:E62"/>
    <mergeCell ref="B63:E63"/>
    <mergeCell ref="B64:E64"/>
    <mergeCell ref="B65:E65"/>
  </mergeCells>
  <dataValidations count="1">
    <dataValidation type="list" allowBlank="1" showInputMessage="1" showErrorMessage="1" sqref="E31" xr:uid="{00000000-0002-0000-0000-000000000000}">
      <formula1>"BGLD, KTN, NÖ, OÖ, SBG, STMK, T, VBG,W,"</formula1>
    </dataValidation>
  </dataValidations>
  <printOptions horizontalCentered="1"/>
  <pageMargins left="0.39370078740157483" right="0.39370078740157483" top="0.39370078740157483" bottom="0.39370078740157483" header="0.51181102362204722" footer="0.23622047244094491"/>
  <pageSetup paperSize="9" scale="62" fitToWidth="0" orientation="portrait" r:id="rId2"/>
  <headerFooter alignWithMargins="0">
    <oddFooter>&amp;L&amp;9&amp;A&amp;RSeite &amp;P von &amp;N</oddFooter>
  </headerFooter>
  <rowBreaks count="1" manualBreakCount="1">
    <brk id="40" max="15" man="1"/>
  </rowBreaks>
  <drawing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298E95A1CAE0488540E66F046605AA" ma:contentTypeVersion="2" ma:contentTypeDescription="Ein neues Dokument erstellen." ma:contentTypeScope="" ma:versionID="2c2e2bd6bd4d23408de675219f226831">
  <xsd:schema xmlns:xsd="http://www.w3.org/2001/XMLSchema" xmlns:xs="http://www.w3.org/2001/XMLSchema" xmlns:p="http://schemas.microsoft.com/office/2006/metadata/properties" xmlns:ns2="7ababa91-8b09-48ef-82aa-8b49ea5bd9a9" targetNamespace="http://schemas.microsoft.com/office/2006/metadata/properties" ma:root="true" ma:fieldsID="7c7fc463ba6f5dcd64c32b14f2162609" ns2:_="">
    <xsd:import namespace="7ababa91-8b09-48ef-82aa-8b49ea5bd9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baba91-8b09-48ef-82aa-8b49ea5bd9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1B4EB9-A9B5-415F-AA58-C2D8EB4B7E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baba91-8b09-48ef-82aa-8b49ea5bd9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9E81B8-C6B9-43DA-A978-48E525FBF8E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7ababa91-8b09-48ef-82aa-8b49ea5bd9a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C07206A-5FDE-402C-98CC-8B131ABFDF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Berechnung PK (100%)</vt:lpstr>
      <vt:lpstr>'Berechnung PK (100%)'!Druckbereich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Haring</dc:creator>
  <cp:keywords/>
  <dc:description/>
  <cp:lastModifiedBy>Biegel Bernadette</cp:lastModifiedBy>
  <cp:revision/>
  <dcterms:created xsi:type="dcterms:W3CDTF">2016-10-14T08:40:47Z</dcterms:created>
  <dcterms:modified xsi:type="dcterms:W3CDTF">2025-10-16T10:10:59Z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0x010100C0298E95A1CAE0488540E66F046605AA</vt:lpwstr>
  </property>
</Properties>
</file>